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120" activeTab="1"/>
  </bookViews>
  <sheets>
    <sheet name="2-zellig" sheetId="1" r:id="rId1"/>
    <sheet name="3-zellig" sheetId="2" r:id="rId2"/>
  </sheets>
  <definedNames/>
  <calcPr fullCalcOnLoad="1"/>
</workbook>
</file>

<file path=xl/sharedStrings.xml><?xml version="1.0" encoding="utf-8"?>
<sst xmlns="http://schemas.openxmlformats.org/spreadsheetml/2006/main" count="63" uniqueCount="32">
  <si>
    <t>U1</t>
  </si>
  <si>
    <t>U2</t>
  </si>
  <si>
    <t>U3</t>
  </si>
  <si>
    <t>[V]</t>
  </si>
  <si>
    <t>[digits]</t>
  </si>
  <si>
    <t>Teiler T1</t>
  </si>
  <si>
    <t>Teiler T2</t>
  </si>
  <si>
    <t>(max)</t>
  </si>
  <si>
    <t>(min)</t>
  </si>
  <si>
    <t>Umin,allg.</t>
  </si>
  <si>
    <t>Konst. K1</t>
  </si>
  <si>
    <t>Konst. K2</t>
  </si>
  <si>
    <t>gerechnet</t>
  </si>
  <si>
    <t>Konst. K3</t>
  </si>
  <si>
    <t>Konst. K4</t>
  </si>
  <si>
    <t>Schwellen, gerechnet mit</t>
  </si>
  <si>
    <t>idealen Werten</t>
  </si>
  <si>
    <t>Controller</t>
  </si>
  <si>
    <t>für µC gewählt</t>
  </si>
  <si>
    <t>Schwelle S1</t>
  </si>
  <si>
    <t>Schwelle S2</t>
  </si>
  <si>
    <t>Schwelle S3</t>
  </si>
  <si>
    <t>Abstand von Ux</t>
  </si>
  <si>
    <t>zur Schwelle Sx</t>
  </si>
  <si>
    <t>für ADCmin(Z2)</t>
  </si>
  <si>
    <t>für ADCmin(Z3)</t>
  </si>
  <si>
    <t>Zellenspg.</t>
  </si>
  <si>
    <t>Spg. an Pins</t>
  </si>
  <si>
    <t>ADC-Werte</t>
  </si>
  <si>
    <t>Rechensimulation für LiPo-Überwacher 2-zellig</t>
  </si>
  <si>
    <t>Rechensimulation für LiPo-Überwacher 3-zellig</t>
  </si>
  <si>
    <t>graue Zellen können editiert werden (oder Blattschutz komplett aufheben)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</si>
</sst>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D_M_-;\-* #,##0.0\ _D_M_-;_-* &quot;-&quot;??\ _D_M_-;_-@_-"/>
    <numFmt numFmtId="173" formatCode="_-* #,##0\ _D_M_-;\-* #,##0\ _D_M_-;_-* &quot;-&quot;??\ _D_M_-;_-@_-"/>
    <numFmt numFmtId="174" formatCode="_-* #,##0.000\ _D_M_-;\-* #,##0.000\ _D_M_-;_-* &quot;-&quot;??\ _D_M_-;_-@_-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right"/>
      <protection/>
    </xf>
    <xf numFmtId="179" fontId="0" fillId="0" borderId="4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179" fontId="0" fillId="0" borderId="3" xfId="0" applyNumberFormat="1" applyBorder="1" applyAlignment="1" applyProtection="1">
      <alignment horizontal="center"/>
      <protection/>
    </xf>
    <xf numFmtId="1" fontId="0" fillId="0" borderId="3" xfId="0" applyNumberFormat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2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selection activeCell="C6" sqref="C6"/>
    </sheetView>
  </sheetViews>
  <sheetFormatPr defaultColWidth="11.421875" defaultRowHeight="12.75"/>
  <cols>
    <col min="1" max="8" width="14.7109375" style="0" customWidth="1"/>
  </cols>
  <sheetData>
    <row r="2" ht="18">
      <c r="C2" s="6" t="s">
        <v>29</v>
      </c>
    </row>
    <row r="4" ht="12.75">
      <c r="B4" s="20" t="s">
        <v>31</v>
      </c>
    </row>
    <row r="6" spans="2:6" ht="12.75">
      <c r="B6" s="7" t="s">
        <v>9</v>
      </c>
      <c r="C6" s="19">
        <v>3.1</v>
      </c>
      <c r="D6" s="22" t="s">
        <v>3</v>
      </c>
      <c r="E6" s="9"/>
      <c r="F6" s="9"/>
    </row>
    <row r="7" spans="2:6" ht="12.75">
      <c r="B7" s="7" t="s">
        <v>5</v>
      </c>
      <c r="C7" s="19">
        <v>0.4</v>
      </c>
      <c r="D7" s="9"/>
      <c r="E7" s="9"/>
      <c r="F7" s="9"/>
    </row>
    <row r="8" spans="2:6" ht="12.75">
      <c r="B8" s="7"/>
      <c r="C8" s="8"/>
      <c r="D8" s="9"/>
      <c r="E8" s="9"/>
      <c r="F8" s="9"/>
    </row>
    <row r="9" spans="2:6" ht="12.75">
      <c r="B9" s="7"/>
      <c r="C9" s="9"/>
      <c r="D9" s="9"/>
      <c r="E9" s="9"/>
      <c r="F9" s="9"/>
    </row>
    <row r="10" spans="2:6" ht="12.75">
      <c r="B10" s="7" t="s">
        <v>24</v>
      </c>
      <c r="C10" s="8" t="s">
        <v>12</v>
      </c>
      <c r="D10" s="8" t="s">
        <v>18</v>
      </c>
      <c r="E10" s="9"/>
      <c r="F10" s="9"/>
    </row>
    <row r="11" spans="2:6" ht="12.75">
      <c r="B11" s="7" t="s">
        <v>10</v>
      </c>
      <c r="C11" s="8">
        <f>1023*C7</f>
        <v>409.20000000000005</v>
      </c>
      <c r="D11" s="8">
        <v>409</v>
      </c>
      <c r="E11" s="9"/>
      <c r="F11" s="9"/>
    </row>
    <row r="12" spans="2:6" ht="12.75">
      <c r="B12" s="7" t="s">
        <v>11</v>
      </c>
      <c r="C12" s="8">
        <f>C6/2.5*C7</f>
        <v>0.496</v>
      </c>
      <c r="D12" s="8">
        <v>0.5</v>
      </c>
      <c r="E12" s="9"/>
      <c r="F12" s="9"/>
    </row>
    <row r="13" spans="2:6" ht="12.75">
      <c r="B13" s="7"/>
      <c r="C13" s="8"/>
      <c r="D13" s="8"/>
      <c r="E13" s="9"/>
      <c r="F13" s="9"/>
    </row>
    <row r="14" spans="2:6" ht="12.75">
      <c r="B14" s="7"/>
      <c r="C14" s="8"/>
      <c r="D14" s="8"/>
      <c r="E14" s="9"/>
      <c r="F14" s="9"/>
    </row>
    <row r="15" spans="2:6" ht="12.75">
      <c r="B15" s="7"/>
      <c r="C15" s="8"/>
      <c r="D15" s="8"/>
      <c r="E15" s="9"/>
      <c r="F15" s="9"/>
    </row>
    <row r="16" spans="2:6" ht="12.75">
      <c r="B16" s="7"/>
      <c r="C16" s="8"/>
      <c r="D16" s="8"/>
      <c r="E16" s="9"/>
      <c r="F16" s="9"/>
    </row>
    <row r="17" spans="2:6" ht="12.75">
      <c r="B17" s="7"/>
      <c r="C17" s="9"/>
      <c r="D17" s="9"/>
      <c r="E17" s="9"/>
      <c r="F17" s="9"/>
    </row>
    <row r="18" spans="2:6" ht="12.75">
      <c r="B18" s="7"/>
      <c r="C18" s="8" t="s">
        <v>26</v>
      </c>
      <c r="D18" s="8" t="s">
        <v>28</v>
      </c>
      <c r="E18" s="8" t="s">
        <v>27</v>
      </c>
      <c r="F18" s="9"/>
    </row>
    <row r="19" spans="2:6" ht="12.75">
      <c r="B19" s="7"/>
      <c r="C19" s="8" t="s">
        <v>3</v>
      </c>
      <c r="D19" s="8" t="s">
        <v>4</v>
      </c>
      <c r="E19" s="8" t="s">
        <v>3</v>
      </c>
      <c r="F19" s="9"/>
    </row>
    <row r="20" spans="2:6" ht="12.75">
      <c r="B20" s="7" t="s">
        <v>0</v>
      </c>
      <c r="C20" s="21">
        <v>3.5</v>
      </c>
      <c r="D20" s="11">
        <f>2.5/C20*1023</f>
        <v>730.7142857142858</v>
      </c>
      <c r="E20" s="10">
        <f>C20</f>
        <v>3.5</v>
      </c>
      <c r="F20" s="9"/>
    </row>
    <row r="21" spans="2:6" ht="12.75">
      <c r="B21" s="7" t="s">
        <v>1</v>
      </c>
      <c r="C21" s="21">
        <v>3.2</v>
      </c>
      <c r="D21" s="11">
        <f>((C20+C21)*C7)/C20*1023</f>
        <v>783.3257142857144</v>
      </c>
      <c r="E21" s="10">
        <f>(C20+C21)*C7</f>
        <v>2.68</v>
      </c>
      <c r="F21" s="9"/>
    </row>
    <row r="22" spans="2:6" ht="12.75">
      <c r="B22" s="7"/>
      <c r="C22" s="8"/>
      <c r="D22" s="11"/>
      <c r="E22" s="9"/>
      <c r="F22" s="9"/>
    </row>
    <row r="23" spans="2:6" ht="13.5" thickBot="1">
      <c r="B23" s="7"/>
      <c r="C23" s="8"/>
      <c r="D23" s="11"/>
      <c r="E23" s="9"/>
      <c r="F23" s="8" t="s">
        <v>22</v>
      </c>
    </row>
    <row r="24" spans="2:6" ht="12.75">
      <c r="B24" s="9"/>
      <c r="C24" s="23" t="s">
        <v>15</v>
      </c>
      <c r="D24" s="24"/>
      <c r="E24" s="9"/>
      <c r="F24" s="8" t="s">
        <v>23</v>
      </c>
    </row>
    <row r="25" spans="2:6" ht="13.5" thickBot="1">
      <c r="B25" s="7"/>
      <c r="C25" s="12" t="s">
        <v>16</v>
      </c>
      <c r="D25" s="13" t="s">
        <v>17</v>
      </c>
      <c r="E25" s="9"/>
      <c r="F25" s="8" t="s">
        <v>4</v>
      </c>
    </row>
    <row r="26" spans="2:6" ht="12.75">
      <c r="B26" s="14" t="s">
        <v>19</v>
      </c>
      <c r="C26" s="15">
        <f>2.5/C6*1023</f>
        <v>825</v>
      </c>
      <c r="D26" s="16">
        <v>825</v>
      </c>
      <c r="E26" s="8" t="s">
        <v>7</v>
      </c>
      <c r="F26" s="11">
        <f>D20-D26</f>
        <v>-94.28571428571422</v>
      </c>
    </row>
    <row r="27" spans="2:6" ht="12.75">
      <c r="B27" s="14" t="s">
        <v>20</v>
      </c>
      <c r="C27" s="17">
        <f>(1023+C6/2.5*D20)*C7</f>
        <v>771.6342857142859</v>
      </c>
      <c r="D27" s="18">
        <f>D11+D20*D12</f>
        <v>774.3571428571429</v>
      </c>
      <c r="E27" s="8" t="s">
        <v>8</v>
      </c>
      <c r="F27" s="11">
        <f>D21-D27</f>
        <v>8.968571428571522</v>
      </c>
    </row>
    <row r="28" spans="2:6" ht="12.75">
      <c r="B28" s="4"/>
      <c r="C28" s="3"/>
      <c r="D28" s="2"/>
      <c r="E28" s="1"/>
      <c r="F28" s="5"/>
    </row>
  </sheetData>
  <sheetProtection sheet="1" objects="1" scenarios="1" selectLockedCells="1"/>
  <mergeCells count="1">
    <mergeCell ref="C24:D24"/>
  </mergeCells>
  <conditionalFormatting sqref="F2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conditionalFormatting sqref="F27">
    <cfRule type="cellIs" priority="3" dxfId="0" operator="greaterThanOrEqual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tabSelected="1" workbookViewId="0" topLeftCell="A1">
      <selection activeCell="C6" sqref="C6"/>
    </sheetView>
  </sheetViews>
  <sheetFormatPr defaultColWidth="11.421875" defaultRowHeight="12.75"/>
  <cols>
    <col min="1" max="8" width="14.7109375" style="0" customWidth="1"/>
  </cols>
  <sheetData>
    <row r="2" spans="2:3" ht="18">
      <c r="B2" s="4"/>
      <c r="C2" s="6" t="s">
        <v>30</v>
      </c>
    </row>
    <row r="3" ht="12.75">
      <c r="B3" s="4"/>
    </row>
    <row r="4" ht="12.75">
      <c r="B4" s="20" t="s">
        <v>31</v>
      </c>
    </row>
    <row r="5" ht="12.75">
      <c r="B5" s="4"/>
    </row>
    <row r="6" spans="2:6" ht="12.75">
      <c r="B6" s="7" t="s">
        <v>9</v>
      </c>
      <c r="C6" s="19">
        <v>3.1</v>
      </c>
      <c r="D6" s="22" t="s">
        <v>3</v>
      </c>
      <c r="E6" s="9"/>
      <c r="F6" s="9"/>
    </row>
    <row r="7" spans="2:6" ht="12.75">
      <c r="B7" s="7" t="s">
        <v>5</v>
      </c>
      <c r="C7" s="19">
        <v>0.4</v>
      </c>
      <c r="D7" s="9"/>
      <c r="E7" s="9"/>
      <c r="F7" s="9"/>
    </row>
    <row r="8" spans="2:6" ht="12.75">
      <c r="B8" s="7" t="s">
        <v>6</v>
      </c>
      <c r="C8" s="19">
        <v>0.2</v>
      </c>
      <c r="D8" s="9"/>
      <c r="E8" s="9"/>
      <c r="F8" s="9"/>
    </row>
    <row r="9" spans="2:6" ht="12.75">
      <c r="B9" s="7"/>
      <c r="C9" s="9"/>
      <c r="D9" s="9"/>
      <c r="E9" s="9"/>
      <c r="F9" s="9"/>
    </row>
    <row r="10" spans="2:6" ht="12.75">
      <c r="B10" s="7" t="s">
        <v>24</v>
      </c>
      <c r="C10" s="8" t="s">
        <v>12</v>
      </c>
      <c r="D10" s="8" t="s">
        <v>18</v>
      </c>
      <c r="E10" s="9"/>
      <c r="F10" s="9"/>
    </row>
    <row r="11" spans="2:6" ht="12.75">
      <c r="B11" s="7" t="s">
        <v>10</v>
      </c>
      <c r="C11" s="8">
        <f>1023*C7</f>
        <v>409.20000000000005</v>
      </c>
      <c r="D11" s="8">
        <v>409</v>
      </c>
      <c r="E11" s="9"/>
      <c r="F11" s="9"/>
    </row>
    <row r="12" spans="2:6" ht="12.75">
      <c r="B12" s="7" t="s">
        <v>11</v>
      </c>
      <c r="C12" s="8">
        <f>C6/2.5*C7</f>
        <v>0.496</v>
      </c>
      <c r="D12" s="8">
        <v>0.5</v>
      </c>
      <c r="E12" s="9"/>
      <c r="F12" s="9"/>
    </row>
    <row r="13" spans="2:6" ht="12.75">
      <c r="B13" s="7"/>
      <c r="C13" s="8"/>
      <c r="D13" s="8"/>
      <c r="E13" s="9"/>
      <c r="F13" s="9"/>
    </row>
    <row r="14" spans="2:6" ht="12.75">
      <c r="B14" s="7" t="s">
        <v>25</v>
      </c>
      <c r="C14" s="8"/>
      <c r="D14" s="8"/>
      <c r="E14" s="9"/>
      <c r="F14" s="9"/>
    </row>
    <row r="15" spans="2:6" ht="12.75">
      <c r="B15" s="7" t="s">
        <v>13</v>
      </c>
      <c r="C15" s="8">
        <f>C6/2.5*C8</f>
        <v>0.248</v>
      </c>
      <c r="D15" s="8">
        <v>0.25</v>
      </c>
      <c r="E15" s="9"/>
      <c r="F15" s="9"/>
    </row>
    <row r="16" spans="2:6" ht="12.75">
      <c r="B16" s="7" t="s">
        <v>14</v>
      </c>
      <c r="C16" s="8">
        <f>C8/C7</f>
        <v>0.5</v>
      </c>
      <c r="D16" s="8">
        <v>0.5</v>
      </c>
      <c r="E16" s="9"/>
      <c r="F16" s="9"/>
    </row>
    <row r="17" spans="2:6" ht="12.75">
      <c r="B17" s="7"/>
      <c r="C17" s="9"/>
      <c r="D17" s="9"/>
      <c r="E17" s="9"/>
      <c r="F17" s="9"/>
    </row>
    <row r="18" spans="2:6" ht="12.75">
      <c r="B18" s="7"/>
      <c r="C18" s="8" t="s">
        <v>26</v>
      </c>
      <c r="D18" s="8" t="s">
        <v>28</v>
      </c>
      <c r="E18" s="8" t="s">
        <v>27</v>
      </c>
      <c r="F18" s="9"/>
    </row>
    <row r="19" spans="2:6" ht="12.75">
      <c r="B19" s="7"/>
      <c r="C19" s="8" t="s">
        <v>3</v>
      </c>
      <c r="D19" s="8" t="s">
        <v>4</v>
      </c>
      <c r="E19" s="8" t="s">
        <v>3</v>
      </c>
      <c r="F19" s="9"/>
    </row>
    <row r="20" spans="2:6" ht="12.75">
      <c r="B20" s="7" t="s">
        <v>0</v>
      </c>
      <c r="C20" s="19">
        <v>4.15</v>
      </c>
      <c r="D20" s="11">
        <f>2.5/C20*1023</f>
        <v>616.2650602409637</v>
      </c>
      <c r="E20" s="10">
        <f>C20</f>
        <v>4.15</v>
      </c>
      <c r="F20" s="9"/>
    </row>
    <row r="21" spans="2:6" ht="12.75">
      <c r="B21" s="7" t="s">
        <v>1</v>
      </c>
      <c r="C21" s="19">
        <v>4.2</v>
      </c>
      <c r="D21" s="11">
        <f>((C20+C21)*C7)/C20*1023</f>
        <v>823.3301204819278</v>
      </c>
      <c r="E21" s="10">
        <f>(C20+C21)*C7</f>
        <v>3.3400000000000007</v>
      </c>
      <c r="F21" s="9"/>
    </row>
    <row r="22" spans="2:6" ht="12.75">
      <c r="B22" s="7" t="s">
        <v>2</v>
      </c>
      <c r="C22" s="19">
        <v>3.1</v>
      </c>
      <c r="D22" s="11">
        <f>(C22+C21+C20)*C8/C20*1023</f>
        <v>564.4987951807229</v>
      </c>
      <c r="E22" s="10">
        <f>(C20+C21+C22)*C8</f>
        <v>2.2900000000000005</v>
      </c>
      <c r="F22" s="9"/>
    </row>
    <row r="23" spans="2:6" ht="13.5" thickBot="1">
      <c r="B23" s="7"/>
      <c r="C23" s="9"/>
      <c r="D23" s="9"/>
      <c r="E23" s="9"/>
      <c r="F23" s="8" t="s">
        <v>22</v>
      </c>
    </row>
    <row r="24" spans="2:6" ht="12.75">
      <c r="B24" s="9"/>
      <c r="C24" s="23" t="s">
        <v>15</v>
      </c>
      <c r="D24" s="24"/>
      <c r="E24" s="9"/>
      <c r="F24" s="8" t="s">
        <v>23</v>
      </c>
    </row>
    <row r="25" spans="2:6" ht="13.5" thickBot="1">
      <c r="B25" s="7"/>
      <c r="C25" s="12" t="s">
        <v>16</v>
      </c>
      <c r="D25" s="13" t="s">
        <v>17</v>
      </c>
      <c r="E25" s="9"/>
      <c r="F25" s="8" t="s">
        <v>4</v>
      </c>
    </row>
    <row r="26" spans="2:6" ht="12.75">
      <c r="B26" s="14" t="s">
        <v>19</v>
      </c>
      <c r="C26" s="15">
        <f>2.5/C6*1023</f>
        <v>825</v>
      </c>
      <c r="D26" s="16">
        <v>825</v>
      </c>
      <c r="E26" s="8" t="s">
        <v>7</v>
      </c>
      <c r="F26" s="11">
        <f>D20-D26</f>
        <v>-208.73493975903625</v>
      </c>
    </row>
    <row r="27" spans="2:6" ht="12.75">
      <c r="B27" s="14" t="s">
        <v>20</v>
      </c>
      <c r="C27" s="17">
        <f>(1023+C6/2.5*D20)*C7</f>
        <v>714.867469879518</v>
      </c>
      <c r="D27" s="18">
        <f>D11+D20*D12</f>
        <v>717.1325301204819</v>
      </c>
      <c r="E27" s="8" t="s">
        <v>8</v>
      </c>
      <c r="F27" s="11">
        <f>D21-D27</f>
        <v>106.19759036144592</v>
      </c>
    </row>
    <row r="28" spans="2:6" ht="12.75">
      <c r="B28" s="14" t="s">
        <v>21</v>
      </c>
      <c r="C28" s="17">
        <f>(C6/2.5*D20+D21/C7)*C8</f>
        <v>564.4987951807228</v>
      </c>
      <c r="D28" s="18">
        <f>D20*D15+D21*D16</f>
        <v>565.7313253012048</v>
      </c>
      <c r="E28" s="8" t="s">
        <v>8</v>
      </c>
      <c r="F28" s="11">
        <f>D22-D28</f>
        <v>-1.232530120481897</v>
      </c>
    </row>
  </sheetData>
  <sheetProtection sheet="1" objects="1" scenarios="1" selectLockedCells="1"/>
  <mergeCells count="1">
    <mergeCell ref="C24:D24"/>
  </mergeCells>
  <conditionalFormatting sqref="F2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conditionalFormatting sqref="F27:F28">
    <cfRule type="cellIs" priority="3" dxfId="0" operator="greaterThanOrEqual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Magic Lamp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Pechtold</dc:creator>
  <cp:keywords/>
  <dc:description/>
  <cp:lastModifiedBy>Michael Pechtold</cp:lastModifiedBy>
  <dcterms:created xsi:type="dcterms:W3CDTF">2010-01-01T22:02:20Z</dcterms:created>
  <dcterms:modified xsi:type="dcterms:W3CDTF">2010-03-06T16:43:52Z</dcterms:modified>
  <cp:category/>
  <cp:version/>
  <cp:contentType/>
  <cp:contentStatus/>
</cp:coreProperties>
</file>